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filterPrivacy="1" defaultThemeVersion="124226"/>
  <xr:revisionPtr revIDLastSave="0" documentId="13_ncr:1_{9EDF5AB1-B24E-46EC-A3E5-CA7D7F819EFD}" xr6:coauthVersionLast="31" xr6:coauthVersionMax="31" xr10:uidLastSave="{00000000-0000-0000-0000-000000000000}"/>
  <bookViews>
    <workbookView xWindow="240" yWindow="108" windowWidth="14808" windowHeight="8016" xr2:uid="{00000000-000D-0000-FFFF-FFFF00000000}"/>
  </bookViews>
  <sheets>
    <sheet name="Black-Scholes Model" sheetId="1" r:id="rId1"/>
  </sheets>
  <externalReferences>
    <externalReference r:id="rId2"/>
  </externalReferences>
  <definedNames>
    <definedName name="Ban_Pháp_chế">#N/A</definedName>
    <definedName name="d">'[1]Ty trong phan A'!$D$3:$D$86</definedName>
    <definedName name="solver_adj" localSheetId="0" hidden="1">'Black-Scholes Model'!#REF!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'Black-Scholes Model'!#REF!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3</definedName>
    <definedName name="solver_val" localSheetId="0" hidden="1">0</definedName>
  </definedNames>
  <calcPr calcId="179017"/>
</workbook>
</file>

<file path=xl/calcChain.xml><?xml version="1.0" encoding="utf-8"?>
<calcChain xmlns="http://schemas.openxmlformats.org/spreadsheetml/2006/main">
  <c r="C25" i="1" l="1"/>
  <c r="C26" i="1"/>
  <c r="C27" i="1"/>
  <c r="C28" i="1" s="1"/>
  <c r="C29" i="1" l="1"/>
  <c r="C31" i="1" s="1"/>
  <c r="D20" i="1" s="1"/>
  <c r="C30" i="1"/>
</calcChain>
</file>

<file path=xl/sharedStrings.xml><?xml version="1.0" encoding="utf-8"?>
<sst xmlns="http://schemas.openxmlformats.org/spreadsheetml/2006/main" count="25" uniqueCount="19">
  <si>
    <t>d1</t>
  </si>
  <si>
    <t>d2</t>
  </si>
  <si>
    <t>Delta</t>
  </si>
  <si>
    <t>T</t>
  </si>
  <si>
    <t>Nhập giá CKCS</t>
  </si>
  <si>
    <t>Độ lệch chuẩn</t>
  </si>
  <si>
    <t>Lãi suất phi rủi ro</t>
  </si>
  <si>
    <t>Nhập giá thực hiện quyền</t>
  </si>
  <si>
    <t>Thời gian còn lại tới ngày đáo hạn</t>
  </si>
  <si>
    <t>Tỷ lệ chuyển đổi</t>
  </si>
  <si>
    <t>Nội dung</t>
  </si>
  <si>
    <t>Số liệu</t>
  </si>
  <si>
    <t>Giá lý thuyết của CW</t>
  </si>
  <si>
    <t>VND</t>
  </si>
  <si>
    <t>%</t>
  </si>
  <si>
    <t>ngày</t>
  </si>
  <si>
    <t>:1</t>
  </si>
  <si>
    <t>BẢNG TÍNH GIÁ CW TRÊN MÔ HÌNH BLACK-SCHOLES</t>
  </si>
  <si>
    <t>Đơn vị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</si>
</sst>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color theme="1"/>
      <name val="Times New Roman"/>
      <family val="2"/>
    </font>
    <font>
      <sz val="10"/>
      <name val="Arial"/>
      <family val="2"/>
      <charset val="163"/>
    </font>
    <font>
      <sz val="11"/>
      <color indexed="8"/>
      <name val="Calibri"/>
      <family val="2"/>
    </font>
    <font>
      <sz val="11"/>
      <color theme="1"/>
      <name val="Arial"/>
      <family val="2"/>
    </font>
    <font>
      <sz val="10"/>
      <color indexed="8"/>
      <name val="VnBravo Times"/>
      <family val="2"/>
    </font>
    <font>
      <sz val="10"/>
      <color theme="1"/>
      <name val="VnBravo Times"/>
      <family val="2"/>
    </font>
    <font>
      <sz val="10"/>
      <color indexed="8"/>
      <name val="Times New Roman"/>
      <family val="2"/>
    </font>
    <font>
      <sz val="11"/>
      <color theme="1"/>
      <name val="Times New Roman"/>
      <family val="2"/>
    </font>
    <font>
      <u/>
      <sz val="11"/>
      <color indexed="12"/>
      <name val="Calibri"/>
      <family val="2"/>
    </font>
    <font>
      <u/>
      <sz val="10"/>
      <color theme="10"/>
      <name val="Arial"/>
      <family val="2"/>
    </font>
    <font>
      <b/>
      <sz val="14"/>
      <color theme="3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/>
      <diagonal/>
    </border>
  </borders>
  <cellStyleXfs count="9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0" fontId="4" fillId="0" borderId="0"/>
    <xf numFmtId="43" fontId="5" fillId="0" borderId="0" applyNumberFormat="0" applyFill="0" applyBorder="0" applyAlignment="0" applyProtection="0"/>
    <xf numFmtId="41" fontId="2" fillId="0" borderId="0" applyNumberFormat="0" applyFill="0" applyBorder="0" applyAlignment="0" applyProtection="0"/>
    <xf numFmtId="41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NumberForma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2" fillId="0" borderId="0"/>
    <xf numFmtId="0" fontId="1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1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7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42">
    <xf numFmtId="0" fontId="0" fillId="0" borderId="0" xfId="0"/>
    <xf numFmtId="0" fontId="14" fillId="0" borderId="0" xfId="0" applyFont="1" applyAlignment="1" applyProtection="1">
      <alignment horizontal="center"/>
      <protection hidden="1"/>
    </xf>
    <xf numFmtId="0" fontId="7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7" fillId="0" borderId="0" xfId="0" applyFont="1" applyFill="1" applyProtection="1">
      <protection hidden="1"/>
    </xf>
    <xf numFmtId="3" fontId="18" fillId="0" borderId="0" xfId="1" applyNumberFormat="1" applyFont="1" applyFill="1" applyAlignment="1" applyProtection="1">
      <alignment horizontal="right"/>
      <protection hidden="1"/>
    </xf>
    <xf numFmtId="16" fontId="7" fillId="0" borderId="0" xfId="0" applyNumberFormat="1" applyFont="1" applyProtection="1">
      <protection hidden="1"/>
    </xf>
    <xf numFmtId="0" fontId="19" fillId="0" borderId="0" xfId="0" applyFont="1" applyFill="1" applyProtection="1">
      <protection hidden="1"/>
    </xf>
    <xf numFmtId="3" fontId="19" fillId="0" borderId="0" xfId="0" applyNumberFormat="1" applyFont="1" applyFill="1" applyBorder="1" applyProtection="1">
      <protection hidden="1"/>
    </xf>
    <xf numFmtId="0" fontId="18" fillId="0" borderId="0" xfId="0" applyFont="1" applyProtection="1">
      <protection hidden="1"/>
    </xf>
    <xf numFmtId="10" fontId="18" fillId="0" borderId="0" xfId="1" applyNumberFormat="1" applyFont="1" applyFill="1" applyAlignment="1" applyProtection="1">
      <alignment horizontal="right"/>
      <protection hidden="1"/>
    </xf>
    <xf numFmtId="43" fontId="7" fillId="0" borderId="0" xfId="1" applyNumberFormat="1" applyFont="1" applyAlignment="1" applyProtection="1">
      <alignment horizontal="right"/>
      <protection hidden="1"/>
    </xf>
    <xf numFmtId="43" fontId="7" fillId="0" borderId="0" xfId="1" applyFont="1" applyAlignment="1" applyProtection="1">
      <alignment horizontal="right"/>
      <protection hidden="1"/>
    </xf>
    <xf numFmtId="0" fontId="15" fillId="2" borderId="2" xfId="0" applyFont="1" applyFill="1" applyBorder="1" applyAlignment="1" applyProtection="1">
      <alignment horizontal="center"/>
      <protection hidden="1"/>
    </xf>
    <xf numFmtId="0" fontId="15" fillId="2" borderId="3" xfId="0" applyFont="1" applyFill="1" applyBorder="1" applyAlignment="1" applyProtection="1">
      <alignment horizontal="center"/>
      <protection hidden="1"/>
    </xf>
    <xf numFmtId="0" fontId="16" fillId="0" borderId="4" xfId="0" applyFont="1" applyBorder="1" applyAlignment="1" applyProtection="1">
      <alignment horizontal="center"/>
      <protection hidden="1"/>
    </xf>
    <xf numFmtId="0" fontId="16" fillId="0" borderId="0" xfId="0" applyFont="1" applyBorder="1" applyAlignment="1" applyProtection="1">
      <alignment horizontal="center"/>
      <protection hidden="1"/>
    </xf>
    <xf numFmtId="0" fontId="16" fillId="0" borderId="5" xfId="0" applyFont="1" applyBorder="1" applyProtection="1">
      <protection hidden="1"/>
    </xf>
    <xf numFmtId="0" fontId="18" fillId="0" borderId="5" xfId="0" applyFont="1" applyFill="1" applyBorder="1" applyProtection="1">
      <protection hidden="1"/>
    </xf>
    <xf numFmtId="164" fontId="18" fillId="0" borderId="0" xfId="1" applyNumberFormat="1" applyFont="1" applyFill="1" applyBorder="1" applyAlignment="1" applyProtection="1">
      <alignment horizontal="right"/>
      <protection hidden="1"/>
    </xf>
    <xf numFmtId="0" fontId="18" fillId="0" borderId="0" xfId="0" applyFont="1" applyFill="1" applyBorder="1" applyAlignment="1" applyProtection="1">
      <alignment horizontal="right"/>
      <protection hidden="1"/>
    </xf>
    <xf numFmtId="3" fontId="18" fillId="0" borderId="0" xfId="1" applyNumberFormat="1" applyFont="1" applyFill="1" applyBorder="1" applyAlignment="1" applyProtection="1">
      <alignment horizontal="right"/>
      <protection hidden="1"/>
    </xf>
    <xf numFmtId="0" fontId="7" fillId="0" borderId="0" xfId="0" applyFont="1" applyFill="1" applyBorder="1" applyProtection="1">
      <protection hidden="1"/>
    </xf>
    <xf numFmtId="0" fontId="7" fillId="0" borderId="5" xfId="0" applyFont="1" applyFill="1" applyBorder="1" applyProtection="1">
      <protection hidden="1"/>
    </xf>
    <xf numFmtId="3" fontId="19" fillId="0" borderId="7" xfId="0" applyNumberFormat="1" applyFont="1" applyFill="1" applyBorder="1" applyProtection="1">
      <protection hidden="1"/>
    </xf>
    <xf numFmtId="0" fontId="19" fillId="0" borderId="8" xfId="0" applyFont="1" applyFill="1" applyBorder="1" applyProtection="1">
      <protection hidden="1"/>
    </xf>
    <xf numFmtId="3" fontId="17" fillId="3" borderId="1" xfId="0" applyNumberFormat="1" applyFont="1" applyFill="1" applyBorder="1" applyProtection="1">
      <protection hidden="1"/>
    </xf>
    <xf numFmtId="3" fontId="18" fillId="4" borderId="1" xfId="0" applyNumberFormat="1" applyFont="1" applyFill="1" applyBorder="1" applyAlignment="1" applyProtection="1">
      <alignment horizontal="right"/>
      <protection locked="0"/>
    </xf>
    <xf numFmtId="0" fontId="18" fillId="4" borderId="1" xfId="0" applyFont="1" applyFill="1" applyBorder="1" applyAlignment="1" applyProtection="1">
      <alignment horizontal="right"/>
      <protection locked="0"/>
    </xf>
    <xf numFmtId="3" fontId="18" fillId="4" borderId="1" xfId="1" applyNumberFormat="1" applyFont="1" applyFill="1" applyBorder="1" applyAlignment="1" applyProtection="1">
      <alignment horizontal="right"/>
      <protection locked="0"/>
    </xf>
    <xf numFmtId="0" fontId="17" fillId="0" borderId="4" xfId="0" applyFont="1" applyFill="1" applyBorder="1" applyAlignment="1" applyProtection="1">
      <alignment horizontal="left"/>
      <protection hidden="1"/>
    </xf>
    <xf numFmtId="0" fontId="7" fillId="0" borderId="4" xfId="0" applyFont="1" applyFill="1" applyBorder="1" applyAlignment="1" applyProtection="1">
      <alignment horizontal="left"/>
      <protection hidden="1"/>
    </xf>
    <xf numFmtId="0" fontId="16" fillId="0" borderId="0" xfId="0" applyFont="1" applyBorder="1" applyProtection="1">
      <protection hidden="1"/>
    </xf>
    <xf numFmtId="0" fontId="7" fillId="0" borderId="0" xfId="0" applyFont="1" applyFill="1" applyBorder="1" applyAlignment="1" applyProtection="1">
      <alignment horizontal="left"/>
      <protection hidden="1"/>
    </xf>
    <xf numFmtId="0" fontId="19" fillId="0" borderId="6" xfId="0" applyFont="1" applyFill="1" applyBorder="1" applyAlignment="1" applyProtection="1">
      <alignment horizontal="left"/>
      <protection hidden="1"/>
    </xf>
    <xf numFmtId="0" fontId="19" fillId="0" borderId="7" xfId="0" applyFont="1" applyFill="1" applyBorder="1" applyAlignment="1" applyProtection="1">
      <alignment horizontal="left"/>
      <protection hidden="1"/>
    </xf>
    <xf numFmtId="0" fontId="17" fillId="0" borderId="4" xfId="0" applyFont="1" applyFill="1" applyBorder="1" applyAlignment="1" applyProtection="1">
      <alignment horizontal="left"/>
      <protection hidden="1"/>
    </xf>
    <xf numFmtId="0" fontId="17" fillId="0" borderId="5" xfId="0" applyFont="1" applyFill="1" applyBorder="1" applyAlignment="1" applyProtection="1">
      <alignment horizontal="left"/>
      <protection hidden="1"/>
    </xf>
    <xf numFmtId="0" fontId="17" fillId="0" borderId="4" xfId="0" applyFont="1" applyBorder="1" applyAlignment="1" applyProtection="1">
      <alignment horizontal="left"/>
      <protection hidden="1"/>
    </xf>
    <xf numFmtId="0" fontId="17" fillId="0" borderId="5" xfId="0" applyFont="1" applyBorder="1" applyAlignment="1" applyProtection="1">
      <alignment horizontal="left"/>
      <protection hidden="1"/>
    </xf>
    <xf numFmtId="0" fontId="15" fillId="2" borderId="9" xfId="0" applyFont="1" applyFill="1" applyBorder="1" applyAlignment="1" applyProtection="1">
      <alignment horizontal="center"/>
      <protection hidden="1"/>
    </xf>
    <xf numFmtId="0" fontId="15" fillId="2" borderId="10" xfId="0" applyFont="1" applyFill="1" applyBorder="1" applyAlignment="1" applyProtection="1">
      <alignment horizontal="center"/>
      <protection hidden="1"/>
    </xf>
  </cellXfs>
  <cellStyles count="98">
    <cellStyle name="Comma" xfId="1" builtinId="3"/>
    <cellStyle name="Comma [0] 2" xfId="7" xr:uid="{00000000-0005-0000-0000-000001000000}"/>
    <cellStyle name="Comma [0] 3" xfId="8" xr:uid="{00000000-0005-0000-0000-000002000000}"/>
    <cellStyle name="Comma 10" xfId="9" xr:uid="{00000000-0005-0000-0000-000003000000}"/>
    <cellStyle name="Comma 11" xfId="10" xr:uid="{00000000-0005-0000-0000-000004000000}"/>
    <cellStyle name="Comma 12" xfId="11" xr:uid="{00000000-0005-0000-0000-000005000000}"/>
    <cellStyle name="Comma 13" xfId="12" xr:uid="{00000000-0005-0000-0000-000006000000}"/>
    <cellStyle name="Comma 14" xfId="13" xr:uid="{00000000-0005-0000-0000-000007000000}"/>
    <cellStyle name="Comma 15" xfId="14" xr:uid="{00000000-0005-0000-0000-000008000000}"/>
    <cellStyle name="Comma 16" xfId="15" xr:uid="{00000000-0005-0000-0000-000009000000}"/>
    <cellStyle name="Comma 17" xfId="16" xr:uid="{00000000-0005-0000-0000-00000A000000}"/>
    <cellStyle name="Comma 18" xfId="17" xr:uid="{00000000-0005-0000-0000-00000B000000}"/>
    <cellStyle name="Comma 19" xfId="18" xr:uid="{00000000-0005-0000-0000-00000C000000}"/>
    <cellStyle name="Comma 2" xfId="4" xr:uid="{00000000-0005-0000-0000-00000D000000}"/>
    <cellStyle name="Comma 2 10" xfId="19" xr:uid="{00000000-0005-0000-0000-00000E000000}"/>
    <cellStyle name="Comma 2 10 2" xfId="20" xr:uid="{00000000-0005-0000-0000-00000F000000}"/>
    <cellStyle name="Comma 2 11" xfId="21" xr:uid="{00000000-0005-0000-0000-000010000000}"/>
    <cellStyle name="Comma 2 11 2" xfId="22" xr:uid="{00000000-0005-0000-0000-000011000000}"/>
    <cellStyle name="Comma 2 12" xfId="23" xr:uid="{00000000-0005-0000-0000-000012000000}"/>
    <cellStyle name="Comma 2 12 2" xfId="24" xr:uid="{00000000-0005-0000-0000-000013000000}"/>
    <cellStyle name="Comma 2 13" xfId="25" xr:uid="{00000000-0005-0000-0000-000014000000}"/>
    <cellStyle name="Comma 2 2" xfId="6" xr:uid="{00000000-0005-0000-0000-000015000000}"/>
    <cellStyle name="Comma 2 2 2" xfId="26" xr:uid="{00000000-0005-0000-0000-000016000000}"/>
    <cellStyle name="Comma 2 3" xfId="27" xr:uid="{00000000-0005-0000-0000-000017000000}"/>
    <cellStyle name="Comma 2 3 2" xfId="28" xr:uid="{00000000-0005-0000-0000-000018000000}"/>
    <cellStyle name="Comma 2 4" xfId="29" xr:uid="{00000000-0005-0000-0000-000019000000}"/>
    <cellStyle name="Comma 2 4 2" xfId="30" xr:uid="{00000000-0005-0000-0000-00001A000000}"/>
    <cellStyle name="Comma 2 5" xfId="31" xr:uid="{00000000-0005-0000-0000-00001B000000}"/>
    <cellStyle name="Comma 2 5 2" xfId="32" xr:uid="{00000000-0005-0000-0000-00001C000000}"/>
    <cellStyle name="Comma 2 6" xfId="33" xr:uid="{00000000-0005-0000-0000-00001D000000}"/>
    <cellStyle name="Comma 2 6 2" xfId="34" xr:uid="{00000000-0005-0000-0000-00001E000000}"/>
    <cellStyle name="Comma 2 7" xfId="35" xr:uid="{00000000-0005-0000-0000-00001F000000}"/>
    <cellStyle name="Comma 2 7 2" xfId="36" xr:uid="{00000000-0005-0000-0000-000020000000}"/>
    <cellStyle name="Comma 2 8" xfId="37" xr:uid="{00000000-0005-0000-0000-000021000000}"/>
    <cellStyle name="Comma 2 8 2" xfId="38" xr:uid="{00000000-0005-0000-0000-000022000000}"/>
    <cellStyle name="Comma 2 9" xfId="39" xr:uid="{00000000-0005-0000-0000-000023000000}"/>
    <cellStyle name="Comma 2 9 2" xfId="40" xr:uid="{00000000-0005-0000-0000-000024000000}"/>
    <cellStyle name="Comma 20" xfId="41" xr:uid="{00000000-0005-0000-0000-000025000000}"/>
    <cellStyle name="Comma 21" xfId="42" xr:uid="{00000000-0005-0000-0000-000026000000}"/>
    <cellStyle name="Comma 22" xfId="43" xr:uid="{00000000-0005-0000-0000-000027000000}"/>
    <cellStyle name="Comma 3" xfId="44" xr:uid="{00000000-0005-0000-0000-000028000000}"/>
    <cellStyle name="Comma 3 2" xfId="45" xr:uid="{00000000-0005-0000-0000-000029000000}"/>
    <cellStyle name="Comma 3 3" xfId="46" xr:uid="{00000000-0005-0000-0000-00002A000000}"/>
    <cellStyle name="Comma 4" xfId="47" xr:uid="{00000000-0005-0000-0000-00002B000000}"/>
    <cellStyle name="Comma 4 2" xfId="48" xr:uid="{00000000-0005-0000-0000-00002C000000}"/>
    <cellStyle name="Comma 5" xfId="49" xr:uid="{00000000-0005-0000-0000-00002D000000}"/>
    <cellStyle name="Comma 5 2" xfId="50" xr:uid="{00000000-0005-0000-0000-00002E000000}"/>
    <cellStyle name="Comma 6" xfId="51" xr:uid="{00000000-0005-0000-0000-00002F000000}"/>
    <cellStyle name="Comma 6 2" xfId="52" xr:uid="{00000000-0005-0000-0000-000030000000}"/>
    <cellStyle name="Comma 7" xfId="53" xr:uid="{00000000-0005-0000-0000-000031000000}"/>
    <cellStyle name="Comma 8" xfId="54" xr:uid="{00000000-0005-0000-0000-000032000000}"/>
    <cellStyle name="Comma 9" xfId="55" xr:uid="{00000000-0005-0000-0000-000033000000}"/>
    <cellStyle name="Hyperlink 2" xfId="56" xr:uid="{00000000-0005-0000-0000-000034000000}"/>
    <cellStyle name="Hyperlink 3" xfId="57" xr:uid="{00000000-0005-0000-0000-000035000000}"/>
    <cellStyle name="Normal" xfId="0" builtinId="0"/>
    <cellStyle name="Normal 10" xfId="58" xr:uid="{00000000-0005-0000-0000-000037000000}"/>
    <cellStyle name="Normal 11" xfId="2" xr:uid="{00000000-0005-0000-0000-000038000000}"/>
    <cellStyle name="Normal 11 2" xfId="3" xr:uid="{00000000-0005-0000-0000-000039000000}"/>
    <cellStyle name="Normal 11 3" xfId="59" xr:uid="{00000000-0005-0000-0000-00003A000000}"/>
    <cellStyle name="Normal 12" xfId="60" xr:uid="{00000000-0005-0000-0000-00003B000000}"/>
    <cellStyle name="Normal 2" xfId="5" xr:uid="{00000000-0005-0000-0000-00003C000000}"/>
    <cellStyle name="Normal 2 2" xfId="61" xr:uid="{00000000-0005-0000-0000-00003D000000}"/>
    <cellStyle name="Normal 2 2 2" xfId="62" xr:uid="{00000000-0005-0000-0000-00003E000000}"/>
    <cellStyle name="Normal 2 2 3" xfId="63" xr:uid="{00000000-0005-0000-0000-00003F000000}"/>
    <cellStyle name="Normal 2 3" xfId="64" xr:uid="{00000000-0005-0000-0000-000040000000}"/>
    <cellStyle name="Normal 2 3 2" xfId="65" xr:uid="{00000000-0005-0000-0000-000041000000}"/>
    <cellStyle name="Normal 2 4" xfId="66" xr:uid="{00000000-0005-0000-0000-000042000000}"/>
    <cellStyle name="Normal 2 4 2" xfId="67" xr:uid="{00000000-0005-0000-0000-000043000000}"/>
    <cellStyle name="Normal 2 5" xfId="68" xr:uid="{00000000-0005-0000-0000-000044000000}"/>
    <cellStyle name="Normal 2 6" xfId="69" xr:uid="{00000000-0005-0000-0000-000045000000}"/>
    <cellStyle name="Normal 3" xfId="70" xr:uid="{00000000-0005-0000-0000-000046000000}"/>
    <cellStyle name="Normal 3 2" xfId="71" xr:uid="{00000000-0005-0000-0000-000047000000}"/>
    <cellStyle name="Normal 3 2 2" xfId="72" xr:uid="{00000000-0005-0000-0000-000048000000}"/>
    <cellStyle name="Normal 3 3" xfId="73" xr:uid="{00000000-0005-0000-0000-000049000000}"/>
    <cellStyle name="Normal 3 4" xfId="74" xr:uid="{00000000-0005-0000-0000-00004A000000}"/>
    <cellStyle name="Normal 3 5" xfId="75" xr:uid="{00000000-0005-0000-0000-00004B000000}"/>
    <cellStyle name="Normal 3 6" xfId="76" xr:uid="{00000000-0005-0000-0000-00004C000000}"/>
    <cellStyle name="Normal 3 7" xfId="77" xr:uid="{00000000-0005-0000-0000-00004D000000}"/>
    <cellStyle name="Normal 4" xfId="78" xr:uid="{00000000-0005-0000-0000-00004E000000}"/>
    <cellStyle name="Normal 4 2" xfId="79" xr:uid="{00000000-0005-0000-0000-00004F000000}"/>
    <cellStyle name="Normal 4 2 2" xfId="80" xr:uid="{00000000-0005-0000-0000-000050000000}"/>
    <cellStyle name="Normal 5" xfId="81" xr:uid="{00000000-0005-0000-0000-000051000000}"/>
    <cellStyle name="Normal 5 2" xfId="82" xr:uid="{00000000-0005-0000-0000-000052000000}"/>
    <cellStyle name="Normal 5 3" xfId="83" xr:uid="{00000000-0005-0000-0000-000053000000}"/>
    <cellStyle name="Normal 6" xfId="84" xr:uid="{00000000-0005-0000-0000-000054000000}"/>
    <cellStyle name="Normal 7" xfId="85" xr:uid="{00000000-0005-0000-0000-000055000000}"/>
    <cellStyle name="Normal 7 2" xfId="86" xr:uid="{00000000-0005-0000-0000-000056000000}"/>
    <cellStyle name="Normal 8" xfId="87" xr:uid="{00000000-0005-0000-0000-000057000000}"/>
    <cellStyle name="Normal 9" xfId="88" xr:uid="{00000000-0005-0000-0000-000058000000}"/>
    <cellStyle name="Percent 2" xfId="89" xr:uid="{00000000-0005-0000-0000-000059000000}"/>
    <cellStyle name="Percent 2 2" xfId="90" xr:uid="{00000000-0005-0000-0000-00005A000000}"/>
    <cellStyle name="Percent 2 3" xfId="91" xr:uid="{00000000-0005-0000-0000-00005B000000}"/>
    <cellStyle name="Percent 3" xfId="92" xr:uid="{00000000-0005-0000-0000-00005C000000}"/>
    <cellStyle name="Percent 4" xfId="93" xr:uid="{00000000-0005-0000-0000-00005D000000}"/>
    <cellStyle name="Percent 5" xfId="94" xr:uid="{00000000-0005-0000-0000-00005E000000}"/>
    <cellStyle name="Percent 6" xfId="95" xr:uid="{00000000-0005-0000-0000-00005F000000}"/>
    <cellStyle name="Percent 7" xfId="96" xr:uid="{00000000-0005-0000-0000-000060000000}"/>
    <cellStyle name="一般_642&amp;PTDT" xfId="97" xr:uid="{00000000-0005-0000-0000-00006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33617</xdr:colOff>
      <xdr:row>0</xdr:row>
      <xdr:rowOff>44825</xdr:rowOff>
    </xdr:from>
    <xdr:to>
      <xdr:col>1</xdr:col>
      <xdr:colOff>470647</xdr:colOff>
      <xdr:row>3</xdr:row>
      <xdr:rowOff>22936</xdr:rowOff>
    </xdr:to>
    <xdr:pic>
      <xdr:nvPicPr>
        <xdr:cNvPr id="2" name="Picture 1" descr="Logo MBS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617" y="44825"/>
          <a:ext cx="1042148" cy="5608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61.100.15\DuLieuChung-NNKT\Documents%20and%20Settings\huongltt01\Local%20Settings\Temporary%20Internet%20Files\Content.Outlook\1S5WDM1M\HR_MB02_DGKQTHCV%20ca%20nhan_090712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hgiaDonvi"/>
      <sheetName val="DanhgiaCanhan"/>
      <sheetName val="Nhan xet, de xuat cua CBQL"/>
      <sheetName val="Ty trong phan A"/>
      <sheetName val="Thang điểm tiêu chuẩn đánh giá"/>
      <sheetName val="Lưu bản cứng"/>
    </sheetNames>
    <sheetDataSet>
      <sheetData sheetId="0"/>
      <sheetData sheetId="1"/>
      <sheetData sheetId="2"/>
      <sheetData sheetId="3">
        <row r="3">
          <cell r="D3" t="str">
            <v>Trưởng ban Pháp chế</v>
          </cell>
        </row>
        <row r="4">
          <cell r="D4" t="str">
            <v>CV Pháp chế cao cấp</v>
          </cell>
        </row>
        <row r="5">
          <cell r="D5" t="str">
            <v>CV Pháp chế</v>
          </cell>
        </row>
        <row r="6">
          <cell r="D6" t="str">
            <v>Thư ký Hội đồng Quản trị</v>
          </cell>
        </row>
        <row r="7">
          <cell r="D7" t="str">
            <v>Trưởng/Phó ban Kiểm soát nội bộ</v>
          </cell>
        </row>
        <row r="8">
          <cell r="D8" t="str">
            <v>CV Kiểm soát nội bộ</v>
          </cell>
        </row>
        <row r="9">
          <cell r="D9" t="str">
            <v>Trợ lý Ban Tổng GĐ</v>
          </cell>
        </row>
        <row r="10">
          <cell r="D10" t="str">
            <v>GĐ/Phó GĐ Khối HCTH</v>
          </cell>
        </row>
        <row r="11">
          <cell r="D11" t="str">
            <v>Trưởng/Phó phòng Nhân sự</v>
          </cell>
        </row>
        <row r="12">
          <cell r="D12" t="str">
            <v>CV Nhân sự</v>
          </cell>
        </row>
        <row r="13">
          <cell r="D13" t="str">
            <v>Trưởng/Phó phòng Hành chính</v>
          </cell>
        </row>
        <row r="14">
          <cell r="D14" t="str">
            <v>NV Hành chính</v>
          </cell>
        </row>
        <row r="15">
          <cell r="D15" t="str">
            <v>NV Văn thư</v>
          </cell>
        </row>
        <row r="16">
          <cell r="D16" t="str">
            <v xml:space="preserve">NV Lễ tân </v>
          </cell>
        </row>
        <row r="17">
          <cell r="D17" t="str">
            <v>Lái xe</v>
          </cell>
        </row>
        <row r="18">
          <cell r="D18" t="str">
            <v>Trưởng/Phó phòng Truyền thông</v>
          </cell>
        </row>
        <row r="19">
          <cell r="D19" t="str">
            <v>CV Truyền thông (PR-QC)</v>
          </cell>
        </row>
        <row r="20">
          <cell r="D20" t="str">
            <v>CV Truyền thông (Thiết kế)</v>
          </cell>
        </row>
        <row r="21">
          <cell r="D21" t="str">
            <v>GĐ/Phó GĐ Khối Tài chính</v>
          </cell>
        </row>
        <row r="22">
          <cell r="D22" t="str">
            <v>Trưởng/Phó phòng Nguồn vốn</v>
          </cell>
        </row>
        <row r="23">
          <cell r="D23" t="str">
            <v>CV Nguồn vốn cao cấp</v>
          </cell>
        </row>
        <row r="24">
          <cell r="D24" t="str">
            <v>CV Nguồn vốn</v>
          </cell>
        </row>
        <row r="25">
          <cell r="D25" t="str">
            <v>Kế toán trưởng</v>
          </cell>
        </row>
        <row r="26">
          <cell r="D26" t="str">
            <v>Phó phòng Kế toán Tài chính</v>
          </cell>
        </row>
        <row r="27">
          <cell r="D27" t="str">
            <v xml:space="preserve">CV Kế toán </v>
          </cell>
        </row>
        <row r="28">
          <cell r="D28" t="str">
            <v>Thủ quỹ</v>
          </cell>
        </row>
        <row r="29">
          <cell r="D29" t="str">
            <v>Trưởng phòng Tài chính Kế hoạch</v>
          </cell>
        </row>
        <row r="30">
          <cell r="D30" t="str">
            <v>CV Tài chính cao cấp</v>
          </cell>
        </row>
        <row r="31">
          <cell r="D31" t="str">
            <v>CV Tài chính</v>
          </cell>
        </row>
        <row r="32">
          <cell r="D32" t="str">
            <v>CV Kế hoạch</v>
          </cell>
        </row>
        <row r="33">
          <cell r="D33" t="str">
            <v>GĐ/Phó GĐ Đầu tư</v>
          </cell>
        </row>
        <row r="34">
          <cell r="D34" t="str">
            <v>CV Đầu tư cao cấp</v>
          </cell>
        </row>
        <row r="35">
          <cell r="D35" t="str">
            <v>CV Đầu tư</v>
          </cell>
        </row>
        <row r="36">
          <cell r="D36" t="str">
            <v>GĐ/Phó GĐ TTCNTT</v>
          </cell>
        </row>
        <row r="37">
          <cell r="D37" t="str">
            <v>Trưởng/Phó phòng Phát triển Phần mềm</v>
          </cell>
        </row>
        <row r="38">
          <cell r="D38" t="str">
            <v>CV Phát triển Phần mềm cao cấp</v>
          </cell>
        </row>
        <row r="39">
          <cell r="D39" t="str">
            <v>CV Phát triển Phần mềm</v>
          </cell>
        </row>
        <row r="40">
          <cell r="D40" t="str">
            <v>Trưởng/Phó phòng Vận hành</v>
          </cell>
        </row>
        <row r="41">
          <cell r="D41" t="str">
            <v>CV Vận hành</v>
          </cell>
        </row>
        <row r="42">
          <cell r="D42" t="str">
            <v>Trưởng/Phó phòng Hệ thống và An ninh</v>
          </cell>
        </row>
        <row r="43">
          <cell r="D43" t="str">
            <v>CV Hệ thống</v>
          </cell>
        </row>
        <row r="44">
          <cell r="D44" t="str">
            <v>CV hỗ trợ CNTT</v>
          </cell>
        </row>
        <row r="45">
          <cell r="D45" t="str">
            <v>Trưởng/Phó phòng Quản trị rủi ro</v>
          </cell>
        </row>
        <row r="46">
          <cell r="D46" t="str">
            <v>CV Quản trị rủi ro cao cấp</v>
          </cell>
        </row>
        <row r="47">
          <cell r="D47" t="str">
            <v>CV Quản trị rủi ro</v>
          </cell>
        </row>
        <row r="48">
          <cell r="D48" t="str">
            <v>GĐ/Phó GĐ Khối Nghiệp vụ</v>
          </cell>
        </row>
        <row r="49">
          <cell r="D49" t="str">
            <v>Trưởng/Phó phòng QLGD&amp;TT</v>
          </cell>
        </row>
        <row r="50">
          <cell r="D50" t="str">
            <v>CV QLGD&amp;TT</v>
          </cell>
        </row>
        <row r="51">
          <cell r="D51" t="str">
            <v>Trưởng/Phó phòng Hỗ trợ DVTC</v>
          </cell>
        </row>
        <row r="52">
          <cell r="D52" t="str">
            <v>CV Hỗ trợ DVTC</v>
          </cell>
        </row>
        <row r="53">
          <cell r="D53" t="str">
            <v>Trưởng/Phó phòng Lưu ký</v>
          </cell>
        </row>
        <row r="54">
          <cell r="D54" t="str">
            <v>CV Lưu ký</v>
          </cell>
        </row>
        <row r="55">
          <cell r="D55" t="str">
            <v>CV Quản lý cổ đông</v>
          </cell>
        </row>
        <row r="56">
          <cell r="D56" t="str">
            <v>Trưởng/Phó phòng Dịch vụ điện tử</v>
          </cell>
        </row>
        <row r="57">
          <cell r="D57" t="str">
            <v>CV Dịch vụ điện tử</v>
          </cell>
        </row>
        <row r="58">
          <cell r="D58" t="str">
            <v>GĐ/Phó GĐ Khối Nghiên cứu</v>
          </cell>
        </row>
        <row r="59">
          <cell r="D59" t="str">
            <v>CV Nghiên cứu cao cấp</v>
          </cell>
        </row>
        <row r="60">
          <cell r="D60" t="str">
            <v>CV Nghiên cứu</v>
          </cell>
        </row>
        <row r="61">
          <cell r="D61" t="str">
            <v>GĐ/Phó GĐ Khối IB</v>
          </cell>
        </row>
        <row r="62">
          <cell r="D62" t="str">
            <v>Trưởng/Phó phòng IB</v>
          </cell>
        </row>
        <row r="63">
          <cell r="D63" t="str">
            <v>CV IB cao cấp</v>
          </cell>
        </row>
        <row r="64">
          <cell r="D64" t="str">
            <v>CV IB</v>
          </cell>
        </row>
        <row r="65">
          <cell r="D65" t="str">
            <v>GĐ/Phó GĐ Khối SSG</v>
          </cell>
        </row>
        <row r="66">
          <cell r="D66" t="str">
            <v>GĐ/Phó GĐ RCS HO</v>
          </cell>
        </row>
        <row r="67">
          <cell r="D67" t="str">
            <v>Trưởng/Phó phòng Quản lý SSG</v>
          </cell>
        </row>
        <row r="68">
          <cell r="D68" t="str">
            <v>CV Quản lý SSG</v>
          </cell>
        </row>
        <row r="69">
          <cell r="D69" t="str">
            <v>Trưởng/Phó Bộ phận PTSP</v>
          </cell>
        </row>
        <row r="70">
          <cell r="D70" t="str">
            <v>CV Phát triển Sản phẩm</v>
          </cell>
        </row>
        <row r="71">
          <cell r="D71" t="str">
            <v>GĐ/Phó GĐ CN/PGD</v>
          </cell>
        </row>
        <row r="72">
          <cell r="D72" t="str">
            <v>Trưởng/Phó phòng DVCK</v>
          </cell>
        </row>
        <row r="73">
          <cell r="D73" t="str">
            <v>Trưởng BP ICS</v>
          </cell>
        </row>
        <row r="74">
          <cell r="D74" t="str">
            <v>Trưởng BP PCS</v>
          </cell>
        </row>
        <row r="75">
          <cell r="D75" t="str">
            <v>Trưởng BP RCS</v>
          </cell>
        </row>
        <row r="76">
          <cell r="D76" t="str">
            <v>Trưởng BP BDS</v>
          </cell>
        </row>
        <row r="77">
          <cell r="D77" t="str">
            <v xml:space="preserve">CV ICS cao cấp </v>
          </cell>
        </row>
        <row r="78">
          <cell r="D78" t="str">
            <v>CV ICS</v>
          </cell>
        </row>
        <row r="79">
          <cell r="D79" t="str">
            <v xml:space="preserve">CV hỗ trợ ICS </v>
          </cell>
        </row>
        <row r="80">
          <cell r="D80" t="str">
            <v>CV PCS</v>
          </cell>
        </row>
        <row r="81">
          <cell r="D81" t="str">
            <v>CV RCS</v>
          </cell>
        </row>
        <row r="82">
          <cell r="D82" t="str">
            <v>NV BDS</v>
          </cell>
        </row>
        <row r="83">
          <cell r="D83" t="str">
            <v xml:space="preserve">NV hỗ trợ BDS </v>
          </cell>
        </row>
        <row r="84">
          <cell r="D84" t="str">
            <v>Trưởng/Phó phòng Nghiệp vụ</v>
          </cell>
        </row>
        <row r="85">
          <cell r="D85" t="str">
            <v>Kiểm soát Giao dịch</v>
          </cell>
        </row>
        <row r="86">
          <cell r="D86" t="str">
            <v>CV Giao dịch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showGridLines="0" tabSelected="1" zoomScale="85" zoomScaleNormal="85" workbookViewId="0">
      <selection activeCell="D18" sqref="D18"/>
    </sheetView>
  </sheetViews>
  <sheetFormatPr defaultColWidth="0" defaultRowHeight="13.8" zeroHeight="1"/>
  <cols>
    <col min="1" max="1" width="9.109375" style="2" customWidth="1"/>
    <col min="2" max="2" width="38" style="2" customWidth="1"/>
    <col min="3" max="3" width="12" style="2" customWidth="1"/>
    <col min="4" max="7" width="9.109375" style="2" customWidth="1"/>
    <col min="8" max="16384" width="9.109375" style="2" hidden="1"/>
  </cols>
  <sheetData>
    <row r="1" spans="2:5"/>
    <row r="2" spans="2:5" ht="17.399999999999999">
      <c r="C2" s="1" t="s">
        <v>17</v>
      </c>
    </row>
    <row r="3" spans="2:5"/>
    <row r="4" spans="2:5"/>
    <row r="5" spans="2:5"/>
    <row r="6" spans="2:5" s="3" customFormat="1">
      <c r="B6" s="40" t="s">
        <v>10</v>
      </c>
      <c r="C6" s="41"/>
      <c r="D6" s="13" t="s">
        <v>11</v>
      </c>
      <c r="E6" s="14" t="s">
        <v>18</v>
      </c>
    </row>
    <row r="7" spans="2:5" s="3" customFormat="1">
      <c r="B7" s="15"/>
      <c r="C7" s="32"/>
      <c r="D7" s="16"/>
      <c r="E7" s="17"/>
    </row>
    <row r="8" spans="2:5">
      <c r="B8" s="38" t="s">
        <v>4</v>
      </c>
      <c r="C8" s="39"/>
      <c r="D8" s="27">
        <v>137500</v>
      </c>
      <c r="E8" s="18" t="s">
        <v>13</v>
      </c>
    </row>
    <row r="9" spans="2:5" s="4" customFormat="1">
      <c r="B9" s="30"/>
      <c r="C9" s="33"/>
      <c r="D9" s="19"/>
      <c r="E9" s="18"/>
    </row>
    <row r="10" spans="2:5">
      <c r="B10" s="38" t="s">
        <v>7</v>
      </c>
      <c r="C10" s="39"/>
      <c r="D10" s="27">
        <v>120000</v>
      </c>
      <c r="E10" s="18" t="s">
        <v>13</v>
      </c>
    </row>
    <row r="11" spans="2:5" s="4" customFormat="1">
      <c r="B11" s="30"/>
      <c r="C11" s="33"/>
      <c r="D11" s="19"/>
      <c r="E11" s="18"/>
    </row>
    <row r="12" spans="2:5">
      <c r="B12" s="38" t="s">
        <v>5</v>
      </c>
      <c r="C12" s="39"/>
      <c r="D12" s="28">
        <v>40</v>
      </c>
      <c r="E12" s="18" t="s">
        <v>14</v>
      </c>
    </row>
    <row r="13" spans="2:5" s="4" customFormat="1">
      <c r="B13" s="30"/>
      <c r="C13" s="33"/>
      <c r="D13" s="20"/>
      <c r="E13" s="18"/>
    </row>
    <row r="14" spans="2:5">
      <c r="B14" s="38" t="s">
        <v>8</v>
      </c>
      <c r="C14" s="39"/>
      <c r="D14" s="29">
        <v>55</v>
      </c>
      <c r="E14" s="18" t="s">
        <v>15</v>
      </c>
    </row>
    <row r="15" spans="2:5" s="4" customFormat="1">
      <c r="B15" s="30"/>
      <c r="C15" s="33"/>
      <c r="D15" s="21"/>
      <c r="E15" s="18"/>
    </row>
    <row r="16" spans="2:5">
      <c r="B16" s="38" t="s">
        <v>6</v>
      </c>
      <c r="C16" s="39"/>
      <c r="D16" s="28">
        <v>6</v>
      </c>
      <c r="E16" s="18" t="s">
        <v>14</v>
      </c>
    </row>
    <row r="17" spans="2:7" s="4" customFormat="1">
      <c r="B17" s="30"/>
      <c r="C17" s="33"/>
      <c r="D17" s="20"/>
      <c r="E17" s="18"/>
    </row>
    <row r="18" spans="2:7">
      <c r="B18" s="38" t="s">
        <v>9</v>
      </c>
      <c r="C18" s="39"/>
      <c r="D18" s="28">
        <v>5</v>
      </c>
      <c r="E18" s="18" t="s">
        <v>16</v>
      </c>
      <c r="F18" s="6"/>
      <c r="G18" s="6"/>
    </row>
    <row r="19" spans="2:7" s="4" customFormat="1">
      <c r="B19" s="31"/>
      <c r="C19" s="33"/>
      <c r="D19" s="22"/>
      <c r="E19" s="23"/>
    </row>
    <row r="20" spans="2:7" s="4" customFormat="1">
      <c r="B20" s="36" t="s">
        <v>12</v>
      </c>
      <c r="C20" s="37"/>
      <c r="D20" s="26">
        <f>C31</f>
        <v>4089.2132096516289</v>
      </c>
      <c r="E20" s="18" t="s">
        <v>13</v>
      </c>
    </row>
    <row r="21" spans="2:7" s="4" customFormat="1">
      <c r="B21" s="34"/>
      <c r="C21" s="35"/>
      <c r="D21" s="24"/>
      <c r="E21" s="25"/>
    </row>
    <row r="22" spans="2:7" s="4" customFormat="1">
      <c r="B22" s="7"/>
      <c r="C22" s="8"/>
      <c r="D22" s="7"/>
    </row>
    <row r="23" spans="2:7" s="4" customFormat="1" hidden="1">
      <c r="B23" s="7"/>
      <c r="C23" s="8"/>
      <c r="D23" s="7"/>
    </row>
    <row r="24" spans="2:7" s="4" customFormat="1" hidden="1">
      <c r="B24" s="7"/>
      <c r="C24" s="8"/>
      <c r="D24" s="7"/>
    </row>
    <row r="25" spans="2:7" hidden="1">
      <c r="B25" s="9" t="s">
        <v>6</v>
      </c>
      <c r="C25" s="10">
        <f>D16/100</f>
        <v>0.06</v>
      </c>
    </row>
    <row r="26" spans="2:7" hidden="1">
      <c r="B26" s="2" t="s">
        <v>5</v>
      </c>
      <c r="C26" s="10">
        <f>D12/100</f>
        <v>0.4</v>
      </c>
    </row>
    <row r="27" spans="2:7" hidden="1">
      <c r="B27" s="9" t="s">
        <v>3</v>
      </c>
      <c r="C27" s="11">
        <f>D14/365</f>
        <v>0.15068493150684931</v>
      </c>
    </row>
    <row r="28" spans="2:7" hidden="1">
      <c r="B28" s="9" t="s">
        <v>0</v>
      </c>
      <c r="C28" s="12">
        <f>(LN(D8/D10)+(C25+0.5*C26*C26)*(C27-0))/(C26*SQRT(C27-0))</f>
        <v>1.0125935694292996</v>
      </c>
    </row>
    <row r="29" spans="2:7" hidden="1">
      <c r="B29" s="9" t="s">
        <v>1</v>
      </c>
      <c r="C29" s="12">
        <f>C28-C26*SQRT(C27-0)</f>
        <v>0.85732094131637071</v>
      </c>
    </row>
    <row r="30" spans="2:7" hidden="1">
      <c r="B30" s="9" t="s">
        <v>2</v>
      </c>
      <c r="C30" s="12">
        <f>NORMSDIST(C28)</f>
        <v>0.8443728336581533</v>
      </c>
    </row>
    <row r="31" spans="2:7" hidden="1">
      <c r="B31" s="9" t="s">
        <v>12</v>
      </c>
      <c r="C31" s="5">
        <f>MAX((D8*NORMSDIST(C28)-D10*EXP(-C25*(C27-0))*NORMSDIST(C29))/D18,10)</f>
        <v>4089.2132096516289</v>
      </c>
    </row>
    <row r="32" spans="2:7" s="4" customFormat="1" hidden="1"/>
    <row r="33" s="4" customFormat="1" hidden="1"/>
  </sheetData>
  <sheetProtection password="9B9E" sheet="1" objects="1" scenarios="1" selectLockedCells="1"/>
  <mergeCells count="9">
    <mergeCell ref="B21:C21"/>
    <mergeCell ref="B20:C20"/>
    <mergeCell ref="B18:C18"/>
    <mergeCell ref="B16:C16"/>
    <mergeCell ref="B6:C6"/>
    <mergeCell ref="B8:C8"/>
    <mergeCell ref="B10:C10"/>
    <mergeCell ref="B12:C12"/>
    <mergeCell ref="B14:C14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Black-Scholes 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2018-04-06T06:19:42Z</dcterms:modified>
</cp:coreProperties>
</file>